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B86413E-7CE1-4B52-B8D1-F8232FFBCA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1 ENERO 2021" sheetId="1" r:id="rId1"/>
  </sheets>
  <definedNames>
    <definedName name="_xlnm.Print_Area" localSheetId="0">'31 ENERO 2021'!$A$1:$R$36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P23" i="1"/>
  <c r="O23" i="1"/>
  <c r="G23" i="1"/>
  <c r="H23" i="1"/>
  <c r="I23" i="1"/>
  <c r="R23" i="1" s="1"/>
  <c r="J23" i="1"/>
  <c r="K23" i="1"/>
  <c r="L23" i="1"/>
  <c r="M23" i="1"/>
  <c r="Q35" i="1"/>
  <c r="P35" i="1"/>
  <c r="O35" i="1"/>
  <c r="G35" i="1"/>
  <c r="H35" i="1"/>
  <c r="I35" i="1"/>
  <c r="J35" i="1"/>
  <c r="K35" i="1"/>
  <c r="L35" i="1"/>
  <c r="M35" i="1"/>
  <c r="F23" i="1"/>
  <c r="Q18" i="1"/>
  <c r="P18" i="1"/>
  <c r="O18" i="1"/>
  <c r="G18" i="1"/>
  <c r="H18" i="1"/>
  <c r="I18" i="1"/>
  <c r="R18" i="1" s="1"/>
  <c r="J18" i="1"/>
  <c r="K18" i="1"/>
  <c r="L18" i="1"/>
  <c r="M18" i="1"/>
  <c r="N18" i="1" s="1"/>
  <c r="F18" i="1"/>
  <c r="Q16" i="1"/>
  <c r="P16" i="1"/>
  <c r="O16" i="1"/>
  <c r="G16" i="1"/>
  <c r="H16" i="1"/>
  <c r="I16" i="1"/>
  <c r="J16" i="1"/>
  <c r="K16" i="1"/>
  <c r="L16" i="1"/>
  <c r="M16" i="1"/>
  <c r="N16" i="1" s="1"/>
  <c r="F16" i="1"/>
  <c r="Q10" i="1"/>
  <c r="P10" i="1"/>
  <c r="O10" i="1"/>
  <c r="G10" i="1"/>
  <c r="H10" i="1"/>
  <c r="I10" i="1"/>
  <c r="J10" i="1"/>
  <c r="K10" i="1"/>
  <c r="L10" i="1"/>
  <c r="M10" i="1"/>
  <c r="N10" i="1" s="1"/>
  <c r="F10" i="1"/>
  <c r="R34" i="1"/>
  <c r="R33" i="1"/>
  <c r="R32" i="1"/>
  <c r="R31" i="1"/>
  <c r="R30" i="1"/>
  <c r="R29" i="1"/>
  <c r="R28" i="1"/>
  <c r="R27" i="1"/>
  <c r="R26" i="1"/>
  <c r="R25" i="1"/>
  <c r="R22" i="1"/>
  <c r="R21" i="1"/>
  <c r="R20" i="1"/>
  <c r="R19" i="1"/>
  <c r="R17" i="1"/>
  <c r="R16" i="1"/>
  <c r="R15" i="1"/>
  <c r="R14" i="1"/>
  <c r="R13" i="1"/>
  <c r="R12" i="1"/>
  <c r="R11" i="1"/>
  <c r="R9" i="1"/>
  <c r="R8" i="1"/>
  <c r="R7" i="1"/>
  <c r="R6" i="1"/>
  <c r="R5" i="1"/>
  <c r="N35" i="1"/>
  <c r="N34" i="1"/>
  <c r="N33" i="1"/>
  <c r="N32" i="1"/>
  <c r="N31" i="1"/>
  <c r="N30" i="1"/>
  <c r="N29" i="1"/>
  <c r="N28" i="1"/>
  <c r="N27" i="1"/>
  <c r="N26" i="1"/>
  <c r="N25" i="1"/>
  <c r="N23" i="1"/>
  <c r="N22" i="1"/>
  <c r="N21" i="1"/>
  <c r="N20" i="1"/>
  <c r="N19" i="1"/>
  <c r="N17" i="1"/>
  <c r="N15" i="1"/>
  <c r="N14" i="1"/>
  <c r="N13" i="1"/>
  <c r="N12" i="1"/>
  <c r="N11" i="1"/>
  <c r="N9" i="1"/>
  <c r="N7" i="1"/>
  <c r="N6" i="1"/>
  <c r="N5" i="1"/>
  <c r="G8" i="1"/>
  <c r="H8" i="1"/>
  <c r="H24" i="1" s="1"/>
  <c r="I8" i="1"/>
  <c r="I24" i="1" s="1"/>
  <c r="J8" i="1"/>
  <c r="K8" i="1"/>
  <c r="L8" i="1"/>
  <c r="L24" i="1" s="1"/>
  <c r="M8" i="1"/>
  <c r="N8" i="1" s="1"/>
  <c r="O8" i="1"/>
  <c r="O24" i="1" s="1"/>
  <c r="O36" i="1" s="1"/>
  <c r="P8" i="1"/>
  <c r="P24" i="1" s="1"/>
  <c r="P36" i="1" s="1"/>
  <c r="Q8" i="1"/>
  <c r="F8" i="1"/>
  <c r="F24" i="1" s="1"/>
  <c r="I36" i="1" l="1"/>
  <c r="Q24" i="1"/>
  <c r="R24" i="1" s="1"/>
  <c r="M24" i="1"/>
  <c r="N24" i="1" s="1"/>
  <c r="K24" i="1"/>
  <c r="K36" i="1" s="1"/>
  <c r="G24" i="1"/>
  <c r="G36" i="1" s="1"/>
  <c r="R10" i="1"/>
  <c r="J24" i="1"/>
  <c r="J36" i="1" s="1"/>
  <c r="L36" i="1"/>
  <c r="H36" i="1"/>
  <c r="R35" i="1"/>
  <c r="F35" i="1"/>
  <c r="F36" i="1" s="1"/>
  <c r="Q36" i="1" l="1"/>
  <c r="R36" i="1" s="1"/>
  <c r="M36" i="1"/>
  <c r="N36" i="1" s="1"/>
</calcChain>
</file>

<file path=xl/sharedStrings.xml><?xml version="1.0" encoding="utf-8"?>
<sst xmlns="http://schemas.openxmlformats.org/spreadsheetml/2006/main" count="176" uniqueCount="83">
  <si>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</si>
  <si>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</si>
  <si>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</si>
  <si>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</si>
  <si>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</si>
  <si>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</si>
  <si>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</si>
  <si>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</si>
  <si>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</si>
  <si>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</si>
  <si>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</si>
  <si>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</si>
  <si>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</si>
  <si>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</si>
  <si>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</si>
  <si>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</si>
  <si>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</si>
  <si>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</si>
  <si>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</si>
  <si>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</si>
  <si>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</si>
  <si>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</si>
  <si>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</si>
  <si>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</si>
  <si>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</si>
  <si>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</si>
  <si>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</si>
  <si>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</si>
  <si>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</si>
  <si>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</si>
  <si>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</si>
  <si>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</si>
  <si>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1890/99 Y DECRETO 200/03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</si>
  <si>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</si>
  <si>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</si>
  <si>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</si>
  <si>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</si>
  <si>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</si>
  <si>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</si>
  <si>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</si>
  <si>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</si>
  <si>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</si>
  <si>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</si>
  <si>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</si>
  <si>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</si>
  <si>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</si>
  <si>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</si>
  <si>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</si>
  <si>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</si>
  <si>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</si>
  <si>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</si>
  <si>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</si>
  <si>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CONTRIBUCION DE VALORIZACION MUNICIPAL</t>
  </si>
  <si>
    <t>C-2504-1000-1</t>
  </si>
  <si>
    <t>14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</si>
  <si>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</si>
  <si>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</si>
  <si>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</si>
  <si>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</si>
  <si>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</si>
  <si>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</si>
  <si>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</si>
  <si>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C-2599-1000-8</t>
  </si>
  <si>
    <t>MEJORAMIENTO DE LA GESTIÓN DOCUMENTAL Y DIGITALIZACIÓN DEL FONDO DOCUMENTAL DE  LA PROCURADURÍA GENERAL DE LA NACIÓN A NIVEL   NACIONAL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</si>
  <si>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</si>
  <si>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</si>
  <si>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</si>
  <si>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</si>
  <si>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</si>
  <si>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FORTALECIMIENTO DEL SISTEMA UNIFICADO DEL REPORTE Y CONSULTA DE LA INFORMACIÓN DISCIPLINARIA A NIVEL NACIONAL</t>
  </si>
  <si>
    <t>C-2599-1000-13</t>
  </si>
  <si>
    <t>ADQUISICIÓN DE SEDES PARA LA PROCURADURÍA GENERAL DE LA NACIÓN, A NIVEL NACIONAL</t>
  </si>
  <si>
    <t>C-2599-1000-15</t>
  </si>
  <si>
    <t>CONSTRUCCION DE SEDES EN INMUEBLES DE PROPIEDAD DE LA PROCURADURIA GENERAL DE LA NACION A NIVEL   NACIONAL</t>
  </si>
  <si>
    <t>Entidad:</t>
  </si>
  <si>
    <t>GASTOS DE PERSONAL</t>
  </si>
  <si>
    <t>%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</si>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</sst>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center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center" readingOrder="1"/>
    </xf>
    <xf numFmtId="0" fontId="3" fillId="3" borderId="1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4" fontId="4" fillId="3" borderId="1" xfId="0" applyNumberFormat="1" applyFont="1" applyFill="1" applyBorder="1" applyAlignment="1">
      <alignment horizontal="right" vertical="center" wrapText="1" readingOrder="1"/>
    </xf>
    <xf numFmtId="10" fontId="3" fillId="0" borderId="1" xfId="1" applyNumberFormat="1" applyFont="1" applyFill="1" applyBorder="1" applyAlignment="1">
      <alignment horizontal="right" vertical="center" wrapText="1" readingOrder="1"/>
    </xf>
    <xf numFmtId="10" fontId="4" fillId="3" borderId="1" xfId="1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showGridLines="0" tabSelected="1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5"/>
  <cols>
    <col min="1" max="1" width="12.28515625" bestFit="1" customWidth="1"/>
    <col min="2" max="2" width="9.5703125" customWidth="1"/>
    <col min="3" max="3" width="8" customWidth="1"/>
    <col min="4" max="4" width="9.5703125" customWidth="1"/>
    <col min="5" max="5" width="27.5703125" customWidth="1"/>
    <col min="6" max="13" width="18.85546875" customWidth="1"/>
    <col min="14" max="14" width="8.140625" bestFit="1" customWidth="1"/>
    <col min="15" max="17" width="18.85546875" customWidth="1"/>
    <col min="18" max="18" width="8.140625" bestFit="1" customWidth="1"/>
  </cols>
  <sheetData>
    <row r="1" spans="1:18">
      <c r="A1" s="5" t="s">
        <v>0</v>
      </c>
      <c r="B1" s="5">
        <v>2021</v>
      </c>
      <c r="C1" s="5"/>
      <c r="D1" s="5"/>
      <c r="E1" s="5"/>
      <c r="F1" s="5"/>
      <c r="G1" s="5"/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/>
      <c r="O1" s="5" t="s">
        <v>1</v>
      </c>
      <c r="P1" s="5" t="s">
        <v>1</v>
      </c>
      <c r="Q1" s="5" t="s">
        <v>1</v>
      </c>
      <c r="R1" s="5"/>
    </row>
    <row r="2" spans="1:18">
      <c r="A2" s="5" t="s">
        <v>74</v>
      </c>
      <c r="B2" s="7" t="s">
        <v>19</v>
      </c>
      <c r="C2" s="5"/>
      <c r="D2" s="5"/>
      <c r="E2" s="5"/>
      <c r="F2" s="5"/>
      <c r="G2" s="5"/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/>
      <c r="O2" s="5" t="s">
        <v>1</v>
      </c>
      <c r="P2" s="5" t="s">
        <v>1</v>
      </c>
      <c r="Q2" s="5" t="s">
        <v>1</v>
      </c>
      <c r="R2" s="5"/>
    </row>
    <row r="3" spans="1:18">
      <c r="A3" s="5" t="s">
        <v>2</v>
      </c>
      <c r="B3" s="5" t="s">
        <v>82</v>
      </c>
      <c r="C3" s="5"/>
      <c r="D3" s="5"/>
      <c r="E3" s="5"/>
      <c r="F3" s="5"/>
      <c r="G3" s="5"/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/>
      <c r="O3" s="5" t="s">
        <v>1</v>
      </c>
      <c r="P3" s="5" t="s">
        <v>1</v>
      </c>
      <c r="Q3" s="5" t="s">
        <v>1</v>
      </c>
      <c r="R3" s="5"/>
    </row>
    <row r="4" spans="1:1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76</v>
      </c>
      <c r="O4" s="6" t="s">
        <v>16</v>
      </c>
      <c r="P4" s="6" t="s">
        <v>17</v>
      </c>
      <c r="Q4" s="6" t="s">
        <v>18</v>
      </c>
      <c r="R4" s="6" t="s">
        <v>76</v>
      </c>
    </row>
    <row r="5" spans="1:18">
      <c r="A5" s="3" t="s">
        <v>20</v>
      </c>
      <c r="B5" s="1" t="s">
        <v>21</v>
      </c>
      <c r="C5" s="1" t="s">
        <v>22</v>
      </c>
      <c r="D5" s="1" t="s">
        <v>23</v>
      </c>
      <c r="E5" s="2" t="s">
        <v>24</v>
      </c>
      <c r="F5" s="4">
        <v>343714000000</v>
      </c>
      <c r="G5" s="4">
        <v>0</v>
      </c>
      <c r="H5" s="4">
        <v>0</v>
      </c>
      <c r="I5" s="4">
        <v>343714000000</v>
      </c>
      <c r="J5" s="4">
        <v>0</v>
      </c>
      <c r="K5" s="4">
        <v>343714000000</v>
      </c>
      <c r="L5" s="4">
        <v>0</v>
      </c>
      <c r="M5" s="4">
        <v>23385139985</v>
      </c>
      <c r="N5" s="12">
        <f>M5/I5</f>
        <v>6.8036623428199022E-2</v>
      </c>
      <c r="O5" s="4">
        <v>23385139985</v>
      </c>
      <c r="P5" s="4">
        <v>23385139985</v>
      </c>
      <c r="Q5" s="4">
        <v>23385139985</v>
      </c>
      <c r="R5" s="12">
        <f>Q5/I5</f>
        <v>6.8036623428199022E-2</v>
      </c>
    </row>
    <row r="6" spans="1:18" ht="22.5">
      <c r="A6" s="3" t="s">
        <v>25</v>
      </c>
      <c r="B6" s="1" t="s">
        <v>21</v>
      </c>
      <c r="C6" s="1" t="s">
        <v>22</v>
      </c>
      <c r="D6" s="1" t="s">
        <v>23</v>
      </c>
      <c r="E6" s="2" t="s">
        <v>26</v>
      </c>
      <c r="F6" s="4">
        <v>149229000000</v>
      </c>
      <c r="G6" s="4">
        <v>0</v>
      </c>
      <c r="H6" s="4">
        <v>0</v>
      </c>
      <c r="I6" s="4">
        <v>149229000000</v>
      </c>
      <c r="J6" s="4">
        <v>0</v>
      </c>
      <c r="K6" s="4">
        <v>149229000000</v>
      </c>
      <c r="L6" s="4">
        <v>0</v>
      </c>
      <c r="M6" s="4">
        <v>10838728989</v>
      </c>
      <c r="N6" s="12">
        <f t="shared" ref="N6:N36" si="0">M6/I6</f>
        <v>7.2631519269042877E-2</v>
      </c>
      <c r="O6" s="4">
        <v>10838728989</v>
      </c>
      <c r="P6" s="4">
        <v>10838728989</v>
      </c>
      <c r="Q6" s="4">
        <v>858582141</v>
      </c>
      <c r="R6" s="12">
        <f t="shared" ref="R6:R36" si="1">Q6/I6</f>
        <v>5.7534536919767601E-3</v>
      </c>
    </row>
    <row r="7" spans="1:18" ht="33.75">
      <c r="A7" s="3" t="s">
        <v>27</v>
      </c>
      <c r="B7" s="1" t="s">
        <v>21</v>
      </c>
      <c r="C7" s="1" t="s">
        <v>22</v>
      </c>
      <c r="D7" s="1" t="s">
        <v>23</v>
      </c>
      <c r="E7" s="2" t="s">
        <v>28</v>
      </c>
      <c r="F7" s="4">
        <v>172425000000</v>
      </c>
      <c r="G7" s="4">
        <v>0</v>
      </c>
      <c r="H7" s="4">
        <v>0</v>
      </c>
      <c r="I7" s="4">
        <v>172425000000</v>
      </c>
      <c r="J7" s="4">
        <v>0</v>
      </c>
      <c r="K7" s="4">
        <v>172371284100</v>
      </c>
      <c r="L7" s="4">
        <v>53715900</v>
      </c>
      <c r="M7" s="4">
        <v>12913951092</v>
      </c>
      <c r="N7" s="12">
        <f t="shared" si="0"/>
        <v>7.4896048090474121E-2</v>
      </c>
      <c r="O7" s="4">
        <v>12913951092</v>
      </c>
      <c r="P7" s="4">
        <v>12913951092</v>
      </c>
      <c r="Q7" s="4">
        <v>12913951092</v>
      </c>
      <c r="R7" s="12">
        <f t="shared" si="1"/>
        <v>7.4896048090474121E-2</v>
      </c>
    </row>
    <row r="8" spans="1:18">
      <c r="A8" s="8"/>
      <c r="B8" s="9"/>
      <c r="C8" s="9"/>
      <c r="D8" s="9"/>
      <c r="E8" s="10" t="s">
        <v>75</v>
      </c>
      <c r="F8" s="11">
        <f>SUM(F5:F7)</f>
        <v>665368000000</v>
      </c>
      <c r="G8" s="11">
        <f t="shared" ref="G8:Q8" si="2">SUM(G5:G7)</f>
        <v>0</v>
      </c>
      <c r="H8" s="11">
        <f t="shared" si="2"/>
        <v>0</v>
      </c>
      <c r="I8" s="11">
        <f t="shared" si="2"/>
        <v>665368000000</v>
      </c>
      <c r="J8" s="11">
        <f t="shared" si="2"/>
        <v>0</v>
      </c>
      <c r="K8" s="11">
        <f t="shared" si="2"/>
        <v>665314284100</v>
      </c>
      <c r="L8" s="11">
        <f t="shared" si="2"/>
        <v>53715900</v>
      </c>
      <c r="M8" s="11">
        <f t="shared" si="2"/>
        <v>47137820066</v>
      </c>
      <c r="N8" s="13">
        <f t="shared" si="0"/>
        <v>7.0844735644034582E-2</v>
      </c>
      <c r="O8" s="11">
        <f t="shared" si="2"/>
        <v>47137820066</v>
      </c>
      <c r="P8" s="11">
        <f t="shared" si="2"/>
        <v>47137820066</v>
      </c>
      <c r="Q8" s="11">
        <f t="shared" si="2"/>
        <v>37157673218</v>
      </c>
      <c r="R8" s="13">
        <f t="shared" si="1"/>
        <v>5.5845296464512868E-2</v>
      </c>
    </row>
    <row r="9" spans="1:18" ht="22.5">
      <c r="A9" s="3" t="s">
        <v>29</v>
      </c>
      <c r="B9" s="1" t="s">
        <v>21</v>
      </c>
      <c r="C9" s="1" t="s">
        <v>22</v>
      </c>
      <c r="D9" s="1" t="s">
        <v>23</v>
      </c>
      <c r="E9" s="2" t="s">
        <v>30</v>
      </c>
      <c r="F9" s="4">
        <v>32878000000</v>
      </c>
      <c r="G9" s="4">
        <v>0</v>
      </c>
      <c r="H9" s="4">
        <v>0</v>
      </c>
      <c r="I9" s="4">
        <v>32878000000</v>
      </c>
      <c r="J9" s="4">
        <v>0</v>
      </c>
      <c r="K9" s="4">
        <v>19181677076.310001</v>
      </c>
      <c r="L9" s="4">
        <v>13696322923.690001</v>
      </c>
      <c r="M9" s="4">
        <v>11474650008.450001</v>
      </c>
      <c r="N9" s="12">
        <f t="shared" si="0"/>
        <v>0.34900693498540059</v>
      </c>
      <c r="O9" s="4">
        <v>593057514.59000003</v>
      </c>
      <c r="P9" s="4">
        <v>433476236.20999998</v>
      </c>
      <c r="Q9" s="4">
        <v>426542867.73000002</v>
      </c>
      <c r="R9" s="12">
        <f t="shared" si="1"/>
        <v>1.2973504097877E-2</v>
      </c>
    </row>
    <row r="10" spans="1:18" ht="22.5">
      <c r="A10" s="8"/>
      <c r="B10" s="9"/>
      <c r="C10" s="9"/>
      <c r="D10" s="9"/>
      <c r="E10" s="10" t="s">
        <v>77</v>
      </c>
      <c r="F10" s="11">
        <f>SUM(F9)</f>
        <v>32878000000</v>
      </c>
      <c r="G10" s="11">
        <f t="shared" ref="G10:M10" si="3">SUM(G9)</f>
        <v>0</v>
      </c>
      <c r="H10" s="11">
        <f t="shared" si="3"/>
        <v>0</v>
      </c>
      <c r="I10" s="11">
        <f t="shared" si="3"/>
        <v>32878000000</v>
      </c>
      <c r="J10" s="11">
        <f t="shared" si="3"/>
        <v>0</v>
      </c>
      <c r="K10" s="11">
        <f t="shared" si="3"/>
        <v>19181677076.310001</v>
      </c>
      <c r="L10" s="11">
        <f t="shared" si="3"/>
        <v>13696322923.690001</v>
      </c>
      <c r="M10" s="11">
        <f t="shared" si="3"/>
        <v>11474650008.450001</v>
      </c>
      <c r="N10" s="13">
        <f t="shared" si="0"/>
        <v>0.34900693498540059</v>
      </c>
      <c r="O10" s="11">
        <f t="shared" ref="O10" si="4">SUM(O9)</f>
        <v>593057514.59000003</v>
      </c>
      <c r="P10" s="11">
        <f t="shared" ref="P10" si="5">SUM(P9)</f>
        <v>433476236.20999998</v>
      </c>
      <c r="Q10" s="11">
        <f t="shared" ref="Q10" si="6">SUM(Q9)</f>
        <v>426542867.73000002</v>
      </c>
      <c r="R10" s="13">
        <f t="shared" si="1"/>
        <v>1.2973504097877E-2</v>
      </c>
    </row>
    <row r="11" spans="1:18" ht="33.75">
      <c r="A11" s="3" t="s">
        <v>31</v>
      </c>
      <c r="B11" s="1" t="s">
        <v>21</v>
      </c>
      <c r="C11" s="1" t="s">
        <v>22</v>
      </c>
      <c r="D11" s="1" t="s">
        <v>23</v>
      </c>
      <c r="E11" s="2" t="s">
        <v>32</v>
      </c>
      <c r="F11" s="4">
        <v>294000000</v>
      </c>
      <c r="G11" s="4">
        <v>0</v>
      </c>
      <c r="H11" s="4">
        <v>0</v>
      </c>
      <c r="I11" s="4">
        <v>294000000</v>
      </c>
      <c r="J11" s="4">
        <v>0</v>
      </c>
      <c r="K11" s="4">
        <v>0</v>
      </c>
      <c r="L11" s="4">
        <v>294000000</v>
      </c>
      <c r="M11" s="4">
        <v>0</v>
      </c>
      <c r="N11" s="12">
        <f t="shared" si="0"/>
        <v>0</v>
      </c>
      <c r="O11" s="4">
        <v>0</v>
      </c>
      <c r="P11" s="4">
        <v>0</v>
      </c>
      <c r="Q11" s="4">
        <v>0</v>
      </c>
      <c r="R11" s="12">
        <f t="shared" si="1"/>
        <v>0</v>
      </c>
    </row>
    <row r="12" spans="1:18" ht="33.75">
      <c r="A12" s="3" t="s">
        <v>33</v>
      </c>
      <c r="B12" s="1" t="s">
        <v>21</v>
      </c>
      <c r="C12" s="1" t="s">
        <v>22</v>
      </c>
      <c r="D12" s="1" t="s">
        <v>23</v>
      </c>
      <c r="E12" s="2" t="s">
        <v>34</v>
      </c>
      <c r="F12" s="4">
        <v>66654000000</v>
      </c>
      <c r="G12" s="4">
        <v>0</v>
      </c>
      <c r="H12" s="4">
        <v>0</v>
      </c>
      <c r="I12" s="4">
        <v>66654000000</v>
      </c>
      <c r="J12" s="4">
        <v>66654000000</v>
      </c>
      <c r="K12" s="4">
        <v>0</v>
      </c>
      <c r="L12" s="4">
        <v>0</v>
      </c>
      <c r="M12" s="4">
        <v>0</v>
      </c>
      <c r="N12" s="12">
        <f t="shared" si="0"/>
        <v>0</v>
      </c>
      <c r="O12" s="4">
        <v>0</v>
      </c>
      <c r="P12" s="4">
        <v>0</v>
      </c>
      <c r="Q12" s="4">
        <v>0</v>
      </c>
      <c r="R12" s="12">
        <f t="shared" si="1"/>
        <v>0</v>
      </c>
    </row>
    <row r="13" spans="1:18" ht="33.75">
      <c r="A13" s="3" t="s">
        <v>35</v>
      </c>
      <c r="B13" s="1" t="s">
        <v>21</v>
      </c>
      <c r="C13" s="1" t="s">
        <v>22</v>
      </c>
      <c r="D13" s="1" t="s">
        <v>23</v>
      </c>
      <c r="E13" s="2" t="s">
        <v>36</v>
      </c>
      <c r="F13" s="4">
        <v>1772000000</v>
      </c>
      <c r="G13" s="4">
        <v>0</v>
      </c>
      <c r="H13" s="4">
        <v>0</v>
      </c>
      <c r="I13" s="4">
        <v>1772000000</v>
      </c>
      <c r="J13" s="4">
        <v>0</v>
      </c>
      <c r="K13" s="4">
        <v>1772000000</v>
      </c>
      <c r="L13" s="4">
        <v>0</v>
      </c>
      <c r="M13" s="4">
        <v>272978157</v>
      </c>
      <c r="N13" s="12">
        <f t="shared" si="0"/>
        <v>0.15405087866817155</v>
      </c>
      <c r="O13" s="4">
        <v>272978157</v>
      </c>
      <c r="P13" s="4">
        <v>272978157</v>
      </c>
      <c r="Q13" s="4">
        <v>272978157</v>
      </c>
      <c r="R13" s="12">
        <f t="shared" si="1"/>
        <v>0.15405087866817155</v>
      </c>
    </row>
    <row r="14" spans="1:18">
      <c r="A14" s="3" t="s">
        <v>37</v>
      </c>
      <c r="B14" s="1" t="s">
        <v>21</v>
      </c>
      <c r="C14" s="1" t="s">
        <v>22</v>
      </c>
      <c r="D14" s="1" t="s">
        <v>23</v>
      </c>
      <c r="E14" s="2" t="s">
        <v>38</v>
      </c>
      <c r="F14" s="4">
        <v>15000000000</v>
      </c>
      <c r="G14" s="4">
        <v>0</v>
      </c>
      <c r="H14" s="4">
        <v>0</v>
      </c>
      <c r="I14" s="4">
        <v>15000000000</v>
      </c>
      <c r="J14" s="4">
        <v>0</v>
      </c>
      <c r="K14" s="4">
        <v>1130452858</v>
      </c>
      <c r="L14" s="4">
        <v>13869547142</v>
      </c>
      <c r="M14" s="4">
        <v>0</v>
      </c>
      <c r="N14" s="12">
        <f t="shared" si="0"/>
        <v>0</v>
      </c>
      <c r="O14" s="4">
        <v>0</v>
      </c>
      <c r="P14" s="4">
        <v>0</v>
      </c>
      <c r="Q14" s="4">
        <v>0</v>
      </c>
      <c r="R14" s="12">
        <f t="shared" si="1"/>
        <v>0</v>
      </c>
    </row>
    <row r="15" spans="1:18">
      <c r="A15" s="3" t="s">
        <v>39</v>
      </c>
      <c r="B15" s="1" t="s">
        <v>21</v>
      </c>
      <c r="C15" s="1" t="s">
        <v>22</v>
      </c>
      <c r="D15" s="1" t="s">
        <v>23</v>
      </c>
      <c r="E15" s="2" t="s">
        <v>40</v>
      </c>
      <c r="F15" s="4">
        <v>4444000000</v>
      </c>
      <c r="G15" s="4">
        <v>0</v>
      </c>
      <c r="H15" s="4">
        <v>0</v>
      </c>
      <c r="I15" s="4">
        <v>4444000000</v>
      </c>
      <c r="J15" s="4">
        <v>0</v>
      </c>
      <c r="K15" s="4">
        <v>291438279</v>
      </c>
      <c r="L15" s="4">
        <v>4152561721</v>
      </c>
      <c r="M15" s="4">
        <v>0</v>
      </c>
      <c r="N15" s="12">
        <f t="shared" si="0"/>
        <v>0</v>
      </c>
      <c r="O15" s="4">
        <v>0</v>
      </c>
      <c r="P15" s="4">
        <v>0</v>
      </c>
      <c r="Q15" s="4">
        <v>0</v>
      </c>
      <c r="R15" s="12">
        <f t="shared" si="1"/>
        <v>0</v>
      </c>
    </row>
    <row r="16" spans="1:18">
      <c r="A16" s="8"/>
      <c r="B16" s="9"/>
      <c r="C16" s="9"/>
      <c r="D16" s="9"/>
      <c r="E16" s="10" t="s">
        <v>78</v>
      </c>
      <c r="F16" s="11">
        <f>SUM(F11:F15)</f>
        <v>88164000000</v>
      </c>
      <c r="G16" s="11">
        <f t="shared" ref="G16:M16" si="7">SUM(G11:G15)</f>
        <v>0</v>
      </c>
      <c r="H16" s="11">
        <f t="shared" si="7"/>
        <v>0</v>
      </c>
      <c r="I16" s="11">
        <f t="shared" si="7"/>
        <v>88164000000</v>
      </c>
      <c r="J16" s="11">
        <f t="shared" si="7"/>
        <v>66654000000</v>
      </c>
      <c r="K16" s="11">
        <f t="shared" si="7"/>
        <v>3193891137</v>
      </c>
      <c r="L16" s="11">
        <f t="shared" si="7"/>
        <v>18316108863</v>
      </c>
      <c r="M16" s="11">
        <f t="shared" si="7"/>
        <v>272978157</v>
      </c>
      <c r="N16" s="13">
        <f t="shared" si="0"/>
        <v>3.0962542194092825E-3</v>
      </c>
      <c r="O16" s="11">
        <f t="shared" ref="O16" si="8">SUM(O11:O15)</f>
        <v>272978157</v>
      </c>
      <c r="P16" s="11">
        <f t="shared" ref="P16" si="9">SUM(P11:P15)</f>
        <v>272978157</v>
      </c>
      <c r="Q16" s="11">
        <f t="shared" ref="Q16" si="10">SUM(Q11:Q15)</f>
        <v>272978157</v>
      </c>
      <c r="R16" s="13">
        <f t="shared" si="1"/>
        <v>3.0962542194092825E-3</v>
      </c>
    </row>
    <row r="17" spans="1:18">
      <c r="A17" s="3" t="s">
        <v>41</v>
      </c>
      <c r="B17" s="1" t="s">
        <v>21</v>
      </c>
      <c r="C17" s="1" t="s">
        <v>22</v>
      </c>
      <c r="D17" s="1" t="s">
        <v>23</v>
      </c>
      <c r="E17" s="2" t="s">
        <v>42</v>
      </c>
      <c r="F17" s="4">
        <v>2202000000</v>
      </c>
      <c r="G17" s="4">
        <v>0</v>
      </c>
      <c r="H17" s="4">
        <v>0</v>
      </c>
      <c r="I17" s="4">
        <v>2202000000</v>
      </c>
      <c r="J17" s="4">
        <v>0</v>
      </c>
      <c r="K17" s="4">
        <v>2200000000</v>
      </c>
      <c r="L17" s="4">
        <v>2000000</v>
      </c>
      <c r="M17" s="4">
        <v>101385467</v>
      </c>
      <c r="N17" s="12">
        <f t="shared" si="0"/>
        <v>4.604244641235241E-2</v>
      </c>
      <c r="O17" s="4">
        <v>101385467</v>
      </c>
      <c r="P17" s="4">
        <v>57427751</v>
      </c>
      <c r="Q17" s="4">
        <v>57427751</v>
      </c>
      <c r="R17" s="12">
        <f t="shared" si="1"/>
        <v>2.6079814259763853E-2</v>
      </c>
    </row>
    <row r="18" spans="1:18">
      <c r="A18" s="8"/>
      <c r="B18" s="9"/>
      <c r="C18" s="9"/>
      <c r="D18" s="9"/>
      <c r="E18" s="10" t="s">
        <v>79</v>
      </c>
      <c r="F18" s="11">
        <f>SUM(F17)</f>
        <v>2202000000</v>
      </c>
      <c r="G18" s="11">
        <f t="shared" ref="G18:M18" si="11">SUM(G17)</f>
        <v>0</v>
      </c>
      <c r="H18" s="11">
        <f t="shared" si="11"/>
        <v>0</v>
      </c>
      <c r="I18" s="11">
        <f t="shared" si="11"/>
        <v>2202000000</v>
      </c>
      <c r="J18" s="11">
        <f t="shared" si="11"/>
        <v>0</v>
      </c>
      <c r="K18" s="11">
        <f t="shared" si="11"/>
        <v>2200000000</v>
      </c>
      <c r="L18" s="11">
        <f t="shared" si="11"/>
        <v>2000000</v>
      </c>
      <c r="M18" s="11">
        <f t="shared" si="11"/>
        <v>101385467</v>
      </c>
      <c r="N18" s="13">
        <f t="shared" si="0"/>
        <v>4.604244641235241E-2</v>
      </c>
      <c r="O18" s="11">
        <f t="shared" ref="O18" si="12">SUM(O17)</f>
        <v>101385467</v>
      </c>
      <c r="P18" s="11">
        <f t="shared" ref="P18" si="13">SUM(P17)</f>
        <v>57427751</v>
      </c>
      <c r="Q18" s="11">
        <f t="shared" ref="Q18" si="14">SUM(Q17)</f>
        <v>57427751</v>
      </c>
      <c r="R18" s="13">
        <f t="shared" si="1"/>
        <v>2.6079814259763853E-2</v>
      </c>
    </row>
    <row r="19" spans="1:18">
      <c r="A19" s="3" t="s">
        <v>43</v>
      </c>
      <c r="B19" s="1" t="s">
        <v>21</v>
      </c>
      <c r="C19" s="1" t="s">
        <v>22</v>
      </c>
      <c r="D19" s="1" t="s">
        <v>23</v>
      </c>
      <c r="E19" s="2" t="s">
        <v>44</v>
      </c>
      <c r="F19" s="4">
        <v>1000000000</v>
      </c>
      <c r="G19" s="4">
        <v>0</v>
      </c>
      <c r="H19" s="4">
        <v>0</v>
      </c>
      <c r="I19" s="4">
        <v>1000000000</v>
      </c>
      <c r="J19" s="4">
        <v>0</v>
      </c>
      <c r="K19" s="4">
        <v>970000000</v>
      </c>
      <c r="L19" s="4">
        <v>30000000</v>
      </c>
      <c r="M19" s="4">
        <v>22597841.120000001</v>
      </c>
      <c r="N19" s="12">
        <f t="shared" si="0"/>
        <v>2.259784112E-2</v>
      </c>
      <c r="O19" s="4">
        <v>12423823.119999999</v>
      </c>
      <c r="P19" s="4">
        <v>10401330.119999999</v>
      </c>
      <c r="Q19" s="4">
        <v>10401330.119999999</v>
      </c>
      <c r="R19" s="12">
        <f t="shared" si="1"/>
        <v>1.040133012E-2</v>
      </c>
    </row>
    <row r="20" spans="1:18" ht="22.5">
      <c r="A20" s="3" t="s">
        <v>45</v>
      </c>
      <c r="B20" s="1" t="s">
        <v>21</v>
      </c>
      <c r="C20" s="1" t="s">
        <v>22</v>
      </c>
      <c r="D20" s="1" t="s">
        <v>23</v>
      </c>
      <c r="E20" s="2" t="s">
        <v>46</v>
      </c>
      <c r="F20" s="4">
        <v>8000000</v>
      </c>
      <c r="G20" s="4">
        <v>0</v>
      </c>
      <c r="H20" s="4">
        <v>0</v>
      </c>
      <c r="I20" s="4">
        <v>8000000</v>
      </c>
      <c r="J20" s="4">
        <v>0</v>
      </c>
      <c r="K20" s="4">
        <v>8000000</v>
      </c>
      <c r="L20" s="4">
        <v>0</v>
      </c>
      <c r="M20" s="4">
        <v>152996.25</v>
      </c>
      <c r="N20" s="12">
        <f t="shared" si="0"/>
        <v>1.912453125E-2</v>
      </c>
      <c r="O20" s="4">
        <v>152483.75</v>
      </c>
      <c r="P20" s="4">
        <v>76156.69</v>
      </c>
      <c r="Q20" s="4">
        <v>76156.69</v>
      </c>
      <c r="R20" s="12">
        <f t="shared" si="1"/>
        <v>9.5195862499999999E-3</v>
      </c>
    </row>
    <row r="21" spans="1:18" ht="22.5">
      <c r="A21" s="3" t="s">
        <v>47</v>
      </c>
      <c r="B21" s="1" t="s">
        <v>21</v>
      </c>
      <c r="C21" s="1" t="s">
        <v>48</v>
      </c>
      <c r="D21" s="1" t="s">
        <v>49</v>
      </c>
      <c r="E21" s="2" t="s">
        <v>50</v>
      </c>
      <c r="F21" s="4">
        <v>1119000000</v>
      </c>
      <c r="G21" s="4">
        <v>0</v>
      </c>
      <c r="H21" s="4">
        <v>0</v>
      </c>
      <c r="I21" s="4">
        <v>1119000000</v>
      </c>
      <c r="J21" s="4">
        <v>0</v>
      </c>
      <c r="K21" s="4">
        <v>0</v>
      </c>
      <c r="L21" s="4">
        <v>1119000000</v>
      </c>
      <c r="M21" s="4">
        <v>0</v>
      </c>
      <c r="N21" s="12">
        <f t="shared" si="0"/>
        <v>0</v>
      </c>
      <c r="O21" s="4">
        <v>0</v>
      </c>
      <c r="P21" s="4">
        <v>0</v>
      </c>
      <c r="Q21" s="4">
        <v>0</v>
      </c>
      <c r="R21" s="12">
        <f t="shared" si="1"/>
        <v>0</v>
      </c>
    </row>
    <row r="22" spans="1:18" ht="22.5">
      <c r="A22" s="3" t="s">
        <v>51</v>
      </c>
      <c r="B22" s="1" t="s">
        <v>21</v>
      </c>
      <c r="C22" s="1" t="s">
        <v>22</v>
      </c>
      <c r="D22" s="1" t="s">
        <v>23</v>
      </c>
      <c r="E22" s="2" t="s">
        <v>52</v>
      </c>
      <c r="F22" s="4">
        <v>32000000</v>
      </c>
      <c r="G22" s="4">
        <v>0</v>
      </c>
      <c r="H22" s="4">
        <v>0</v>
      </c>
      <c r="I22" s="4">
        <v>32000000</v>
      </c>
      <c r="J22" s="4">
        <v>0</v>
      </c>
      <c r="K22" s="4">
        <v>0</v>
      </c>
      <c r="L22" s="4">
        <v>32000000</v>
      </c>
      <c r="M22" s="4">
        <v>0</v>
      </c>
      <c r="N22" s="12">
        <f t="shared" si="0"/>
        <v>0</v>
      </c>
      <c r="O22" s="4">
        <v>0</v>
      </c>
      <c r="P22" s="4">
        <v>0</v>
      </c>
      <c r="Q22" s="4">
        <v>0</v>
      </c>
      <c r="R22" s="12">
        <f t="shared" si="1"/>
        <v>0</v>
      </c>
    </row>
    <row r="23" spans="1:18" ht="22.5">
      <c r="A23" s="8"/>
      <c r="B23" s="9"/>
      <c r="C23" s="9"/>
      <c r="D23" s="9"/>
      <c r="E23" s="10" t="s">
        <v>80</v>
      </c>
      <c r="F23" s="11">
        <f>SUM(F19:F22)</f>
        <v>2159000000</v>
      </c>
      <c r="G23" s="11">
        <f t="shared" ref="G23:M23" si="15">SUM(G19:G22)</f>
        <v>0</v>
      </c>
      <c r="H23" s="11">
        <f t="shared" si="15"/>
        <v>0</v>
      </c>
      <c r="I23" s="11">
        <f t="shared" si="15"/>
        <v>2159000000</v>
      </c>
      <c r="J23" s="11">
        <f t="shared" si="15"/>
        <v>0</v>
      </c>
      <c r="K23" s="11">
        <f t="shared" si="15"/>
        <v>978000000</v>
      </c>
      <c r="L23" s="11">
        <f t="shared" si="15"/>
        <v>1181000000</v>
      </c>
      <c r="M23" s="11">
        <f t="shared" si="15"/>
        <v>22750837.370000001</v>
      </c>
      <c r="N23" s="13">
        <f t="shared" si="0"/>
        <v>1.0537673631310793E-2</v>
      </c>
      <c r="O23" s="11">
        <f t="shared" ref="O23" si="16">SUM(O19:O22)</f>
        <v>12576306.869999999</v>
      </c>
      <c r="P23" s="11">
        <f t="shared" ref="P23" si="17">SUM(P19:P22)</f>
        <v>10477486.809999999</v>
      </c>
      <c r="Q23" s="11">
        <f t="shared" ref="Q23" si="18">SUM(Q19:Q22)</f>
        <v>10477486.809999999</v>
      </c>
      <c r="R23" s="13">
        <f t="shared" si="1"/>
        <v>4.8529350671607224E-3</v>
      </c>
    </row>
    <row r="24" spans="1:18">
      <c r="A24" s="14"/>
      <c r="B24" s="15"/>
      <c r="C24" s="15"/>
      <c r="D24" s="15"/>
      <c r="E24" s="16" t="s">
        <v>81</v>
      </c>
      <c r="F24" s="17">
        <f>F8+F10+F16+F18+F23</f>
        <v>790771000000</v>
      </c>
      <c r="G24" s="17">
        <f t="shared" ref="G24:M24" si="19">G8+G10+G16+G18+G23</f>
        <v>0</v>
      </c>
      <c r="H24" s="17">
        <f t="shared" si="19"/>
        <v>0</v>
      </c>
      <c r="I24" s="17">
        <f t="shared" si="19"/>
        <v>790771000000</v>
      </c>
      <c r="J24" s="17">
        <f t="shared" si="19"/>
        <v>66654000000</v>
      </c>
      <c r="K24" s="17">
        <f t="shared" si="19"/>
        <v>690867852313.31006</v>
      </c>
      <c r="L24" s="17">
        <f t="shared" si="19"/>
        <v>33249147686.690002</v>
      </c>
      <c r="M24" s="17">
        <f t="shared" si="19"/>
        <v>59009584535.82</v>
      </c>
      <c r="N24" s="18">
        <f t="shared" si="0"/>
        <v>7.4622848505850617E-2</v>
      </c>
      <c r="O24" s="17">
        <f t="shared" ref="O24" si="20">O8+O10+O16+O18+O23</f>
        <v>48117817511.459999</v>
      </c>
      <c r="P24" s="17">
        <f t="shared" ref="P24" si="21">P8+P10+P16+P18+P23</f>
        <v>47912179697.019997</v>
      </c>
      <c r="Q24" s="17">
        <f t="shared" ref="Q24" si="22">Q8+Q10+Q16+Q18+Q23</f>
        <v>37925099480.540001</v>
      </c>
      <c r="R24" s="18">
        <f t="shared" si="1"/>
        <v>4.7959648849717554E-2</v>
      </c>
    </row>
    <row r="25" spans="1:18" ht="45">
      <c r="A25" s="3" t="s">
        <v>53</v>
      </c>
      <c r="B25" s="1" t="s">
        <v>21</v>
      </c>
      <c r="C25" s="1" t="s">
        <v>54</v>
      </c>
      <c r="D25" s="1" t="s">
        <v>23</v>
      </c>
      <c r="E25" s="2" t="s">
        <v>55</v>
      </c>
      <c r="F25" s="4">
        <v>27454000000</v>
      </c>
      <c r="G25" s="4">
        <v>0</v>
      </c>
      <c r="H25" s="4">
        <v>0</v>
      </c>
      <c r="I25" s="4">
        <v>27454000000</v>
      </c>
      <c r="J25" s="4">
        <v>0</v>
      </c>
      <c r="K25" s="4">
        <v>130108330</v>
      </c>
      <c r="L25" s="4">
        <v>27323891670</v>
      </c>
      <c r="M25" s="4">
        <v>125841646</v>
      </c>
      <c r="N25" s="12">
        <f t="shared" si="0"/>
        <v>4.5837271800101987E-3</v>
      </c>
      <c r="O25" s="4">
        <v>0</v>
      </c>
      <c r="P25" s="4">
        <v>0</v>
      </c>
      <c r="Q25" s="4">
        <v>0</v>
      </c>
      <c r="R25" s="12">
        <f t="shared" si="1"/>
        <v>0</v>
      </c>
    </row>
    <row r="26" spans="1:18" ht="45">
      <c r="A26" s="3" t="s">
        <v>56</v>
      </c>
      <c r="B26" s="1" t="s">
        <v>21</v>
      </c>
      <c r="C26" s="1" t="s">
        <v>48</v>
      </c>
      <c r="D26" s="1" t="s">
        <v>23</v>
      </c>
      <c r="E26" s="2" t="s">
        <v>57</v>
      </c>
      <c r="F26" s="4">
        <v>1750000000</v>
      </c>
      <c r="G26" s="4">
        <v>0</v>
      </c>
      <c r="H26" s="4">
        <v>0</v>
      </c>
      <c r="I26" s="4">
        <v>1750000000</v>
      </c>
      <c r="J26" s="4">
        <v>0</v>
      </c>
      <c r="K26" s="4">
        <v>601840800</v>
      </c>
      <c r="L26" s="4">
        <v>1148159200</v>
      </c>
      <c r="M26" s="4">
        <v>186592800</v>
      </c>
      <c r="N26" s="12">
        <f t="shared" si="0"/>
        <v>0.10662445714285715</v>
      </c>
      <c r="O26" s="4">
        <v>0</v>
      </c>
      <c r="P26" s="4">
        <v>0</v>
      </c>
      <c r="Q26" s="4">
        <v>0</v>
      </c>
      <c r="R26" s="12">
        <f t="shared" si="1"/>
        <v>0</v>
      </c>
    </row>
    <row r="27" spans="1:18" ht="33.75">
      <c r="A27" s="3" t="s">
        <v>58</v>
      </c>
      <c r="B27" s="1" t="s">
        <v>21</v>
      </c>
      <c r="C27" s="1" t="s">
        <v>48</v>
      </c>
      <c r="D27" s="1" t="s">
        <v>23</v>
      </c>
      <c r="E27" s="2" t="s">
        <v>59</v>
      </c>
      <c r="F27" s="4">
        <v>5304500000</v>
      </c>
      <c r="G27" s="4">
        <v>0</v>
      </c>
      <c r="H27" s="4">
        <v>0</v>
      </c>
      <c r="I27" s="4">
        <v>5304500000</v>
      </c>
      <c r="J27" s="4">
        <v>0</v>
      </c>
      <c r="K27" s="4">
        <v>3825468791.5</v>
      </c>
      <c r="L27" s="4">
        <v>1479031208.5</v>
      </c>
      <c r="M27" s="4">
        <v>825468791.5</v>
      </c>
      <c r="N27" s="12">
        <f t="shared" si="0"/>
        <v>0.15561670119709681</v>
      </c>
      <c r="O27" s="4">
        <v>0</v>
      </c>
      <c r="P27" s="4">
        <v>0</v>
      </c>
      <c r="Q27" s="4">
        <v>0</v>
      </c>
      <c r="R27" s="12">
        <f t="shared" si="1"/>
        <v>0</v>
      </c>
    </row>
    <row r="28" spans="1:18" ht="45">
      <c r="A28" s="3" t="s">
        <v>60</v>
      </c>
      <c r="B28" s="1" t="s">
        <v>21</v>
      </c>
      <c r="C28" s="1" t="s">
        <v>48</v>
      </c>
      <c r="D28" s="1" t="s">
        <v>23</v>
      </c>
      <c r="E28" s="2" t="s">
        <v>61</v>
      </c>
      <c r="F28" s="4">
        <v>22405500000</v>
      </c>
      <c r="G28" s="4">
        <v>0</v>
      </c>
      <c r="H28" s="4">
        <v>0</v>
      </c>
      <c r="I28" s="4">
        <v>22405500000</v>
      </c>
      <c r="J28" s="4">
        <v>0</v>
      </c>
      <c r="K28" s="4">
        <v>4183162216</v>
      </c>
      <c r="L28" s="4">
        <v>18222337784</v>
      </c>
      <c r="M28" s="4">
        <v>1583917770</v>
      </c>
      <c r="N28" s="12">
        <f t="shared" si="0"/>
        <v>7.0693257012787045E-2</v>
      </c>
      <c r="O28" s="4">
        <v>0</v>
      </c>
      <c r="P28" s="4">
        <v>0</v>
      </c>
      <c r="Q28" s="4">
        <v>0</v>
      </c>
      <c r="R28" s="12">
        <f t="shared" si="1"/>
        <v>0</v>
      </c>
    </row>
    <row r="29" spans="1:18" ht="56.25">
      <c r="A29" s="3" t="s">
        <v>62</v>
      </c>
      <c r="B29" s="1" t="s">
        <v>21</v>
      </c>
      <c r="C29" s="1" t="s">
        <v>48</v>
      </c>
      <c r="D29" s="1" t="s">
        <v>23</v>
      </c>
      <c r="E29" s="2" t="s">
        <v>63</v>
      </c>
      <c r="F29" s="4">
        <v>5000000000</v>
      </c>
      <c r="G29" s="4">
        <v>0</v>
      </c>
      <c r="H29" s="4">
        <v>0</v>
      </c>
      <c r="I29" s="4">
        <v>5000000000</v>
      </c>
      <c r="J29" s="4">
        <v>0</v>
      </c>
      <c r="K29" s="4">
        <v>639699262.10000002</v>
      </c>
      <c r="L29" s="4">
        <v>4360300737.8999996</v>
      </c>
      <c r="M29" s="4">
        <v>584163262.10000002</v>
      </c>
      <c r="N29" s="12">
        <f t="shared" si="0"/>
        <v>0.11683265242</v>
      </c>
      <c r="O29" s="4">
        <v>0</v>
      </c>
      <c r="P29" s="4">
        <v>0</v>
      </c>
      <c r="Q29" s="4">
        <v>0</v>
      </c>
      <c r="R29" s="12">
        <f t="shared" si="1"/>
        <v>0</v>
      </c>
    </row>
    <row r="30" spans="1:18" ht="101.25">
      <c r="A30" s="3" t="s">
        <v>64</v>
      </c>
      <c r="B30" s="1" t="s">
        <v>21</v>
      </c>
      <c r="C30" s="1" t="s">
        <v>48</v>
      </c>
      <c r="D30" s="1" t="s">
        <v>23</v>
      </c>
      <c r="E30" s="2" t="s">
        <v>65</v>
      </c>
      <c r="F30" s="4">
        <v>5979805655</v>
      </c>
      <c r="G30" s="4">
        <v>0</v>
      </c>
      <c r="H30" s="4">
        <v>0</v>
      </c>
      <c r="I30" s="4">
        <v>5979805655</v>
      </c>
      <c r="J30" s="4">
        <v>0</v>
      </c>
      <c r="K30" s="4">
        <v>0</v>
      </c>
      <c r="L30" s="4">
        <v>5979805655</v>
      </c>
      <c r="M30" s="4">
        <v>0</v>
      </c>
      <c r="N30" s="12">
        <f t="shared" si="0"/>
        <v>0</v>
      </c>
      <c r="O30" s="4">
        <v>0</v>
      </c>
      <c r="P30" s="4">
        <v>0</v>
      </c>
      <c r="Q30" s="4">
        <v>0</v>
      </c>
      <c r="R30" s="12">
        <f t="shared" si="1"/>
        <v>0</v>
      </c>
    </row>
    <row r="31" spans="1:18" ht="45">
      <c r="A31" s="3" t="s">
        <v>66</v>
      </c>
      <c r="B31" s="1" t="s">
        <v>21</v>
      </c>
      <c r="C31" s="1" t="s">
        <v>48</v>
      </c>
      <c r="D31" s="1" t="s">
        <v>23</v>
      </c>
      <c r="E31" s="2" t="s">
        <v>67</v>
      </c>
      <c r="F31" s="4">
        <v>19124281767</v>
      </c>
      <c r="G31" s="4">
        <v>0</v>
      </c>
      <c r="H31" s="4">
        <v>0</v>
      </c>
      <c r="I31" s="4">
        <v>19124281767</v>
      </c>
      <c r="J31" s="4">
        <v>0</v>
      </c>
      <c r="K31" s="4">
        <v>0</v>
      </c>
      <c r="L31" s="4">
        <v>19124281767</v>
      </c>
      <c r="M31" s="4">
        <v>0</v>
      </c>
      <c r="N31" s="12">
        <f t="shared" si="0"/>
        <v>0</v>
      </c>
      <c r="O31" s="4">
        <v>0</v>
      </c>
      <c r="P31" s="4">
        <v>0</v>
      </c>
      <c r="Q31" s="4">
        <v>0</v>
      </c>
      <c r="R31" s="12">
        <f t="shared" si="1"/>
        <v>0</v>
      </c>
    </row>
    <row r="32" spans="1:18" ht="45">
      <c r="A32" s="3" t="s">
        <v>68</v>
      </c>
      <c r="B32" s="1" t="s">
        <v>21</v>
      </c>
      <c r="C32" s="1" t="s">
        <v>48</v>
      </c>
      <c r="D32" s="1" t="s">
        <v>23</v>
      </c>
      <c r="E32" s="2" t="s">
        <v>69</v>
      </c>
      <c r="F32" s="4">
        <v>3910000000</v>
      </c>
      <c r="G32" s="4">
        <v>0</v>
      </c>
      <c r="H32" s="4">
        <v>0</v>
      </c>
      <c r="I32" s="4">
        <v>3910000000</v>
      </c>
      <c r="J32" s="4">
        <v>0</v>
      </c>
      <c r="K32" s="4">
        <v>489840000</v>
      </c>
      <c r="L32" s="4">
        <v>3420160000</v>
      </c>
      <c r="M32" s="4">
        <v>0</v>
      </c>
      <c r="N32" s="12">
        <f t="shared" si="0"/>
        <v>0</v>
      </c>
      <c r="O32" s="4">
        <v>0</v>
      </c>
      <c r="P32" s="4">
        <v>0</v>
      </c>
      <c r="Q32" s="4">
        <v>0</v>
      </c>
      <c r="R32" s="12">
        <f t="shared" si="1"/>
        <v>0</v>
      </c>
    </row>
    <row r="33" spans="1:18" ht="33.75">
      <c r="A33" s="3" t="s">
        <v>70</v>
      </c>
      <c r="B33" s="1" t="s">
        <v>21</v>
      </c>
      <c r="C33" s="1" t="s">
        <v>48</v>
      </c>
      <c r="D33" s="1" t="s">
        <v>23</v>
      </c>
      <c r="E33" s="2" t="s">
        <v>71</v>
      </c>
      <c r="F33" s="4">
        <v>6619864500</v>
      </c>
      <c r="G33" s="4">
        <v>0</v>
      </c>
      <c r="H33" s="4">
        <v>0</v>
      </c>
      <c r="I33" s="4">
        <v>6619864500</v>
      </c>
      <c r="J33" s="4">
        <v>0</v>
      </c>
      <c r="K33" s="4">
        <v>0</v>
      </c>
      <c r="L33" s="4">
        <v>6619864500</v>
      </c>
      <c r="M33" s="4">
        <v>0</v>
      </c>
      <c r="N33" s="12">
        <f t="shared" si="0"/>
        <v>0</v>
      </c>
      <c r="O33" s="4">
        <v>0</v>
      </c>
      <c r="P33" s="4">
        <v>0</v>
      </c>
      <c r="Q33" s="4">
        <v>0</v>
      </c>
      <c r="R33" s="12">
        <f t="shared" si="1"/>
        <v>0</v>
      </c>
    </row>
    <row r="34" spans="1:18" ht="45">
      <c r="A34" s="3" t="s">
        <v>72</v>
      </c>
      <c r="B34" s="1" t="s">
        <v>21</v>
      </c>
      <c r="C34" s="1" t="s">
        <v>48</v>
      </c>
      <c r="D34" s="1" t="s">
        <v>23</v>
      </c>
      <c r="E34" s="2" t="s">
        <v>73</v>
      </c>
      <c r="F34" s="4">
        <v>3000000000</v>
      </c>
      <c r="G34" s="4">
        <v>0</v>
      </c>
      <c r="H34" s="4">
        <v>0</v>
      </c>
      <c r="I34" s="4">
        <v>3000000000</v>
      </c>
      <c r="J34" s="4">
        <v>0</v>
      </c>
      <c r="K34" s="4">
        <v>387000000</v>
      </c>
      <c r="L34" s="4">
        <v>2613000000</v>
      </c>
      <c r="M34" s="4">
        <v>0</v>
      </c>
      <c r="N34" s="12">
        <f t="shared" si="0"/>
        <v>0</v>
      </c>
      <c r="O34" s="4">
        <v>0</v>
      </c>
      <c r="P34" s="4">
        <v>0</v>
      </c>
      <c r="Q34" s="4">
        <v>0</v>
      </c>
      <c r="R34" s="12">
        <f t="shared" si="1"/>
        <v>0</v>
      </c>
    </row>
    <row r="35" spans="1:18">
      <c r="A35" s="8"/>
      <c r="B35" s="9"/>
      <c r="C35" s="9"/>
      <c r="D35" s="9"/>
      <c r="E35" s="10"/>
      <c r="F35" s="11">
        <f>SUM(F25:F34)</f>
        <v>100547951922</v>
      </c>
      <c r="G35" s="11">
        <f t="shared" ref="G35:M35" si="23">SUM(G25:G34)</f>
        <v>0</v>
      </c>
      <c r="H35" s="11">
        <f t="shared" si="23"/>
        <v>0</v>
      </c>
      <c r="I35" s="11">
        <f t="shared" si="23"/>
        <v>100547951922</v>
      </c>
      <c r="J35" s="11">
        <f t="shared" si="23"/>
        <v>0</v>
      </c>
      <c r="K35" s="11">
        <f t="shared" si="23"/>
        <v>10257119399.6</v>
      </c>
      <c r="L35" s="11">
        <f t="shared" si="23"/>
        <v>90290832522.399994</v>
      </c>
      <c r="M35" s="11">
        <f t="shared" si="23"/>
        <v>3305984269.5999999</v>
      </c>
      <c r="N35" s="13">
        <f t="shared" si="0"/>
        <v>3.2879677869168483E-2</v>
      </c>
      <c r="O35" s="11">
        <f t="shared" ref="O35" si="24">SUM(O25:O34)</f>
        <v>0</v>
      </c>
      <c r="P35" s="11">
        <f t="shared" ref="P35" si="25">SUM(P25:P34)</f>
        <v>0</v>
      </c>
      <c r="Q35" s="11">
        <f t="shared" ref="Q35" si="26">SUM(Q25:Q34)</f>
        <v>0</v>
      </c>
      <c r="R35" s="13">
        <f t="shared" si="1"/>
        <v>0</v>
      </c>
    </row>
    <row r="36" spans="1:18">
      <c r="A36" s="14"/>
      <c r="B36" s="15"/>
      <c r="C36" s="15"/>
      <c r="D36" s="15"/>
      <c r="E36" s="16"/>
      <c r="F36" s="17">
        <f>F24+F35</f>
        <v>891318951922</v>
      </c>
      <c r="G36" s="17">
        <f t="shared" ref="G36:M36" si="27">G24+G35</f>
        <v>0</v>
      </c>
      <c r="H36" s="17">
        <f t="shared" si="27"/>
        <v>0</v>
      </c>
      <c r="I36" s="17">
        <f t="shared" si="27"/>
        <v>891318951922</v>
      </c>
      <c r="J36" s="17">
        <f t="shared" si="27"/>
        <v>66654000000</v>
      </c>
      <c r="K36" s="17">
        <f t="shared" si="27"/>
        <v>701124971712.91003</v>
      </c>
      <c r="L36" s="17">
        <f t="shared" si="27"/>
        <v>123539980209.09</v>
      </c>
      <c r="M36" s="17">
        <f t="shared" si="27"/>
        <v>62315568805.419998</v>
      </c>
      <c r="N36" s="18">
        <f t="shared" si="0"/>
        <v>6.9913882871048036E-2</v>
      </c>
      <c r="O36" s="17">
        <f t="shared" ref="O36" si="28">O24+O35</f>
        <v>48117817511.459999</v>
      </c>
      <c r="P36" s="17">
        <f t="shared" ref="P36" si="29">P24+P35</f>
        <v>47912179697.019997</v>
      </c>
      <c r="Q36" s="17">
        <f t="shared" ref="Q36" si="30">Q24+Q35</f>
        <v>37925099480.540001</v>
      </c>
      <c r="R36" s="18">
        <f t="shared" si="1"/>
        <v>4.2549414436616688E-2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paperSize="5" scale="5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ENERO 2021</vt:lpstr>
      <vt:lpstr>'31 ENERO 2021'!Área_de_impresión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2021-02-17T19:18:33Z</cp:lastPrinted>
  <dcterms:created xsi:type="dcterms:W3CDTF">2021-02-02T11:43:31Z</dcterms:created>
  <dcterms:modified xsi:type="dcterms:W3CDTF">2021-02-17T19:19:27Z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